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ine\Documents\New Hartford Town\"/>
    </mc:Choice>
  </mc:AlternateContent>
  <xr:revisionPtr revIDLastSave="0" documentId="13_ncr:1_{366A0812-5D2F-4B22-8B0A-F26955E7C08E}" xr6:coauthVersionLast="40" xr6:coauthVersionMax="40" xr10:uidLastSave="{00000000-0000-0000-0000-000000000000}"/>
  <bookViews>
    <workbookView xWindow="0" yWindow="0" windowWidth="14390" windowHeight="5090" xr2:uid="{570B9A12-A5E8-4FFE-8593-8529A6E275BA}"/>
  </bookViews>
  <sheets>
    <sheet name="Sheet1" sheetId="1" r:id="rId1"/>
  </sheets>
  <definedNames>
    <definedName name="_xlnm.Print_Area" localSheetId="0">Sheet1!$A$1:$G$47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6" i="1" l="1"/>
  <c r="G15" i="1" l="1"/>
  <c r="D17" i="1" l="1"/>
  <c r="G17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D13" i="1"/>
  <c r="G13" i="1" s="1"/>
  <c r="D11" i="1"/>
  <c r="G11" i="1" s="1"/>
  <c r="D10" i="1"/>
  <c r="G10" i="1" s="1"/>
  <c r="D7" i="1"/>
  <c r="G7" i="1" s="1"/>
  <c r="D6" i="1"/>
  <c r="G6" i="1" s="1"/>
  <c r="D5" i="1"/>
  <c r="D18" i="1" l="1"/>
  <c r="G5" i="1"/>
  <c r="G18" i="1" s="1"/>
  <c r="B18" i="1" l="1"/>
</calcChain>
</file>

<file path=xl/sharedStrings.xml><?xml version="1.0" encoding="utf-8"?>
<sst xmlns="http://schemas.openxmlformats.org/spreadsheetml/2006/main" count="38" uniqueCount="34">
  <si>
    <t>TOWN OF NEW HARTFORD</t>
  </si>
  <si>
    <t>Original</t>
  </si>
  <si>
    <t>2019 Bond</t>
  </si>
  <si>
    <t>ORIGINAL</t>
  </si>
  <si>
    <t>REMAINING</t>
  </si>
  <si>
    <t>WEIGHTED</t>
  </si>
  <si>
    <t>Project</t>
  </si>
  <si>
    <t>Amount</t>
  </si>
  <si>
    <t>Paydown</t>
  </si>
  <si>
    <t>PPU</t>
  </si>
  <si>
    <t>AVERAGE LIFE</t>
  </si>
  <si>
    <t>Settlement/Court Order</t>
  </si>
  <si>
    <t>Grange Hill Storm Water</t>
  </si>
  <si>
    <t>Reconst/Resurf: Tilden Ave.</t>
  </si>
  <si>
    <t xml:space="preserve">Equipment (15 yr. Term) </t>
  </si>
  <si>
    <t xml:space="preserve">Equipment (5 yr. term) </t>
  </si>
  <si>
    <t>Fiscal Year</t>
  </si>
  <si>
    <t>TOTAL</t>
  </si>
  <si>
    <t>PREPARED BY: FISCAL ADVISORS &amp; MARKETING, INC.</t>
  </si>
  <si>
    <t>2017 BANs</t>
  </si>
  <si>
    <t>2018 BANs</t>
  </si>
  <si>
    <t>WEIGHTED AVERAGE USEFUL LIFE:</t>
  </si>
  <si>
    <t>YEARS</t>
  </si>
  <si>
    <t xml:space="preserve">ESTIMATED DEBT SERVICE SCHEDULE </t>
  </si>
  <si>
    <t>PRINCIPAL</t>
  </si>
  <si>
    <t>INTEREST</t>
  </si>
  <si>
    <t>2019 Projects</t>
  </si>
  <si>
    <t>Ice Chiller for Rink</t>
  </si>
  <si>
    <t>Paving Projects</t>
  </si>
  <si>
    <t>Community Center Kitchen</t>
  </si>
  <si>
    <t>New Town Hall (purchase)</t>
  </si>
  <si>
    <t>New Town Hall (renovation)</t>
  </si>
  <si>
    <t xml:space="preserve">2019 FINANCING PLAN </t>
  </si>
  <si>
    <t>**ASSUMES 3.50% FOR 23 YEAR BONDS**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</si>
</sst>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/>
    <xf numFmtId="164" fontId="8" fillId="0" borderId="0" xfId="1" applyNumberFormat="1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2" applyNumberFormat="1" applyFont="1"/>
    <xf numFmtId="3" fontId="7" fillId="0" borderId="0" xfId="0" applyNumberFormat="1" applyFont="1" applyBorder="1" applyAlignment="1">
      <alignment horizontal="left" wrapText="1"/>
    </xf>
    <xf numFmtId="164" fontId="9" fillId="0" borderId="0" xfId="1" applyNumberFormat="1" applyFont="1" applyBorder="1"/>
    <xf numFmtId="0" fontId="8" fillId="0" borderId="0" xfId="0" applyFont="1" applyBorder="1" applyAlignment="1">
      <alignment horizontal="center"/>
    </xf>
    <xf numFmtId="164" fontId="3" fillId="0" borderId="0" xfId="1" applyNumberFormat="1" applyFont="1" applyFill="1" applyAlignment="1"/>
    <xf numFmtId="165" fontId="9" fillId="0" borderId="0" xfId="2" applyNumberFormat="1" applyFo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12" fillId="0" borderId="0" xfId="1" applyNumberFormat="1" applyFont="1" applyFill="1"/>
    <xf numFmtId="0" fontId="0" fillId="0" borderId="0" xfId="0" applyFill="1"/>
    <xf numFmtId="164" fontId="0" fillId="0" borderId="0" xfId="1" applyNumberFormat="1" applyFont="1"/>
    <xf numFmtId="43" fontId="7" fillId="0" borderId="0" xfId="1" applyFont="1"/>
    <xf numFmtId="43" fontId="7" fillId="0" borderId="0" xfId="1" applyFont="1" applyBorder="1"/>
    <xf numFmtId="164" fontId="7" fillId="0" borderId="0" xfId="1" applyNumberFormat="1" applyFont="1" applyBorder="1"/>
    <xf numFmtId="0" fontId="3" fillId="3" borderId="0" xfId="0" applyFont="1" applyFill="1" applyAlignment="1">
      <alignment horizontal="center"/>
    </xf>
    <xf numFmtId="164" fontId="8" fillId="0" borderId="0" xfId="1" applyNumberFormat="1" applyFont="1" applyBorder="1"/>
    <xf numFmtId="165" fontId="8" fillId="0" borderId="0" xfId="2" applyNumberFormat="1" applyFont="1" applyBorder="1"/>
    <xf numFmtId="164" fontId="7" fillId="0" borderId="0" xfId="1" applyNumberFormat="1" applyFont="1" applyAlignment="1">
      <alignment horizontal="right"/>
    </xf>
    <xf numFmtId="3" fontId="10" fillId="4" borderId="0" xfId="0" applyNumberFormat="1" applyFont="1" applyFill="1" applyBorder="1" applyAlignment="1">
      <alignment wrapText="1"/>
    </xf>
    <xf numFmtId="164" fontId="8" fillId="0" borderId="0" xfId="1" applyNumberFormat="1" applyFont="1" applyFill="1"/>
    <xf numFmtId="0" fontId="14" fillId="0" borderId="0" xfId="0" applyFont="1" applyFill="1" applyAlignment="1"/>
    <xf numFmtId="43" fontId="7" fillId="0" borderId="0" xfId="1" applyFont="1" applyAlignment="1">
      <alignment horizontal="right"/>
    </xf>
    <xf numFmtId="164" fontId="8" fillId="0" borderId="0" xfId="0" applyNumberFormat="1" applyFont="1"/>
    <xf numFmtId="0" fontId="16" fillId="0" borderId="0" xfId="0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/>
    <xf numFmtId="0" fontId="16" fillId="0" borderId="0" xfId="0" applyFont="1"/>
    <xf numFmtId="3" fontId="0" fillId="0" borderId="0" xfId="0" applyNumberFormat="1"/>
    <xf numFmtId="43" fontId="8" fillId="0" borderId="0" xfId="1" applyNumberFormat="1" applyFont="1"/>
    <xf numFmtId="43" fontId="0" fillId="0" borderId="0" xfId="1" applyFont="1"/>
    <xf numFmtId="164" fontId="7" fillId="0" borderId="0" xfId="1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1" applyNumberFormat="1" applyFont="1" applyFill="1" applyAlignment="1">
      <alignment horizontal="center"/>
    </xf>
    <xf numFmtId="164" fontId="8" fillId="5" borderId="0" xfId="0" applyNumberFormat="1" applyFont="1" applyFill="1"/>
    <xf numFmtId="4" fontId="8" fillId="0" borderId="0" xfId="0" applyNumberFormat="1" applyFont="1"/>
    <xf numFmtId="164" fontId="9" fillId="0" borderId="0" xfId="1" applyNumberFormat="1" applyFont="1" applyFill="1" applyAlignment="1">
      <alignment horizontal="center"/>
    </xf>
    <xf numFmtId="3" fontId="8" fillId="0" borderId="0" xfId="0" applyNumberFormat="1" applyFont="1"/>
    <xf numFmtId="0" fontId="8" fillId="0" borderId="0" xfId="0" applyFont="1"/>
    <xf numFmtId="0" fontId="11" fillId="0" borderId="0" xfId="0" applyFont="1" applyFill="1" applyAlignment="1"/>
    <xf numFmtId="0" fontId="8" fillId="0" borderId="0" xfId="2" applyNumberFormat="1" applyFont="1" applyFill="1" applyAlignment="1">
      <alignment horizontal="center"/>
    </xf>
    <xf numFmtId="164" fontId="8" fillId="0" borderId="0" xfId="0" applyNumberFormat="1" applyFont="1" applyFill="1"/>
    <xf numFmtId="164" fontId="9" fillId="0" borderId="0" xfId="0" applyNumberFormat="1" applyFont="1" applyFill="1"/>
    <xf numFmtId="164" fontId="0" fillId="0" borderId="0" xfId="0" applyNumberFormat="1"/>
    <xf numFmtId="43" fontId="8" fillId="0" borderId="0" xfId="1" applyFont="1"/>
    <xf numFmtId="0" fontId="13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0" fontId="0" fillId="0" borderId="0" xfId="0" applyNumberFormat="1"/>
    <xf numFmtId="10" fontId="8" fillId="0" borderId="0" xfId="0" applyNumberFormat="1" applyFont="1" applyFill="1" applyAlignment="1"/>
    <xf numFmtId="3" fontId="8" fillId="0" borderId="0" xfId="0" applyNumberFormat="1" applyFont="1" applyFill="1" applyAlignment="1"/>
    <xf numFmtId="164" fontId="9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201A-16D8-4A2B-B88F-924956D5DE6B}">
  <dimension ref="A1:Q53"/>
  <sheetViews>
    <sheetView tabSelected="1" workbookViewId="0">
      <selection activeCell="B21" sqref="B21:D44"/>
    </sheetView>
  </sheetViews>
  <sheetFormatPr defaultRowHeight="14.5" x14ac:dyDescent="0.35"/>
  <cols>
    <col min="1" max="1" width="23.54296875" customWidth="1"/>
    <col min="2" max="2" width="10.54296875" bestFit="1" customWidth="1"/>
    <col min="3" max="3" width="12.26953125" customWidth="1"/>
    <col min="4" max="4" width="12.7265625" customWidth="1"/>
    <col min="6" max="6" width="13.1796875" customWidth="1"/>
    <col min="7" max="8" width="12.1796875" customWidth="1"/>
    <col min="9" max="9" width="14.453125" customWidth="1"/>
    <col min="10" max="10" width="13" customWidth="1"/>
    <col min="11" max="11" width="17.54296875" customWidth="1"/>
    <col min="12" max="12" width="15" customWidth="1"/>
    <col min="13" max="13" width="10" bestFit="1" customWidth="1"/>
    <col min="14" max="15" width="10.81640625" bestFit="1" customWidth="1"/>
    <col min="16" max="16" width="10" bestFit="1" customWidth="1"/>
  </cols>
  <sheetData>
    <row r="1" spans="1:7" ht="17.5" x14ac:dyDescent="0.35">
      <c r="A1" s="59" t="s">
        <v>0</v>
      </c>
      <c r="B1" s="59"/>
      <c r="C1" s="59"/>
      <c r="D1" s="59"/>
      <c r="E1" s="59"/>
      <c r="F1" s="59"/>
      <c r="G1" s="59"/>
    </row>
    <row r="2" spans="1:7" ht="17.5" x14ac:dyDescent="0.35">
      <c r="A2" s="60" t="s">
        <v>32</v>
      </c>
      <c r="B2" s="60"/>
      <c r="C2" s="60"/>
      <c r="D2" s="60"/>
      <c r="E2" s="60"/>
      <c r="F2" s="60"/>
      <c r="G2" s="60"/>
    </row>
    <row r="3" spans="1:7" x14ac:dyDescent="0.35">
      <c r="A3" s="27" t="s">
        <v>19</v>
      </c>
      <c r="B3" s="1" t="s">
        <v>1</v>
      </c>
      <c r="C3" s="2">
        <v>2019</v>
      </c>
      <c r="D3" s="2" t="s">
        <v>2</v>
      </c>
      <c r="E3" s="1" t="s">
        <v>3</v>
      </c>
      <c r="F3" s="1" t="s">
        <v>4</v>
      </c>
      <c r="G3" s="1" t="s">
        <v>5</v>
      </c>
    </row>
    <row r="4" spans="1:7" x14ac:dyDescent="0.35">
      <c r="A4" s="3" t="s">
        <v>6</v>
      </c>
      <c r="B4" s="3" t="s">
        <v>7</v>
      </c>
      <c r="C4" s="4" t="s">
        <v>8</v>
      </c>
      <c r="D4" s="4" t="s">
        <v>7</v>
      </c>
      <c r="E4" s="3" t="s">
        <v>9</v>
      </c>
      <c r="F4" s="3" t="s">
        <v>9</v>
      </c>
      <c r="G4" s="4" t="s">
        <v>10</v>
      </c>
    </row>
    <row r="5" spans="1:7" x14ac:dyDescent="0.35">
      <c r="A5" s="5" t="s">
        <v>11</v>
      </c>
      <c r="B5" s="6">
        <v>325000</v>
      </c>
      <c r="C5" s="7">
        <v>10000</v>
      </c>
      <c r="D5" s="7">
        <f>+B5-C5</f>
        <v>315000</v>
      </c>
      <c r="E5" s="61">
        <v>20</v>
      </c>
      <c r="F5" s="9">
        <v>18</v>
      </c>
      <c r="G5" s="10">
        <f>+D5*F5</f>
        <v>5670000</v>
      </c>
    </row>
    <row r="6" spans="1:7" x14ac:dyDescent="0.35">
      <c r="A6" s="5" t="s">
        <v>12</v>
      </c>
      <c r="B6" s="6">
        <v>900000</v>
      </c>
      <c r="C6" s="7">
        <v>10000</v>
      </c>
      <c r="D6" s="7">
        <f t="shared" ref="D6:D7" si="0">+B6-C6</f>
        <v>890000</v>
      </c>
      <c r="E6" s="61">
        <v>40</v>
      </c>
      <c r="F6" s="9">
        <v>38</v>
      </c>
      <c r="G6" s="10">
        <f t="shared" ref="G6:G7" si="1">+D6*F6</f>
        <v>33820000</v>
      </c>
    </row>
    <row r="7" spans="1:7" x14ac:dyDescent="0.35">
      <c r="A7" s="11" t="s">
        <v>13</v>
      </c>
      <c r="B7" s="6">
        <v>350000</v>
      </c>
      <c r="C7" s="28">
        <v>15000</v>
      </c>
      <c r="D7" s="28">
        <f t="shared" si="0"/>
        <v>335000</v>
      </c>
      <c r="E7" s="61">
        <v>15</v>
      </c>
      <c r="F7" s="13">
        <v>13</v>
      </c>
      <c r="G7" s="29">
        <f t="shared" si="1"/>
        <v>4355000</v>
      </c>
    </row>
    <row r="8" spans="1:7" x14ac:dyDescent="0.35">
      <c r="A8" s="27" t="s">
        <v>20</v>
      </c>
      <c r="B8" s="14"/>
      <c r="C8" s="14"/>
      <c r="D8" s="14"/>
      <c r="E8" s="14"/>
      <c r="F8" s="14"/>
      <c r="G8" s="14"/>
    </row>
    <row r="9" spans="1:7" x14ac:dyDescent="0.35">
      <c r="A9" s="3" t="s">
        <v>6</v>
      </c>
      <c r="B9" s="3"/>
      <c r="C9" s="4"/>
      <c r="D9" s="4"/>
      <c r="E9" s="3"/>
      <c r="F9" s="3"/>
      <c r="G9" s="4"/>
    </row>
    <row r="10" spans="1:7" x14ac:dyDescent="0.35">
      <c r="A10" s="11" t="s">
        <v>14</v>
      </c>
      <c r="B10" s="30">
        <v>1094528</v>
      </c>
      <c r="C10" s="24">
        <v>0</v>
      </c>
      <c r="D10" s="28">
        <f t="shared" ref="D10:D13" si="2">+B10-C10</f>
        <v>1094528</v>
      </c>
      <c r="E10" s="52">
        <v>15</v>
      </c>
      <c r="F10" s="8">
        <v>14</v>
      </c>
      <c r="G10" s="10">
        <f>+D10*F10</f>
        <v>15323392</v>
      </c>
    </row>
    <row r="11" spans="1:7" x14ac:dyDescent="0.35">
      <c r="A11" s="5" t="s">
        <v>15</v>
      </c>
      <c r="B11" s="26">
        <v>292401</v>
      </c>
      <c r="C11" s="25">
        <v>0</v>
      </c>
      <c r="D11" s="28">
        <f t="shared" si="2"/>
        <v>292401</v>
      </c>
      <c r="E11" s="52">
        <v>5</v>
      </c>
      <c r="F11" s="8">
        <v>4</v>
      </c>
      <c r="G11" s="10">
        <f>+D11*F11</f>
        <v>1169604</v>
      </c>
    </row>
    <row r="12" spans="1:7" x14ac:dyDescent="0.35">
      <c r="A12" s="16" t="s">
        <v>30</v>
      </c>
      <c r="B12" s="26">
        <v>1900000</v>
      </c>
      <c r="C12" s="25">
        <v>0</v>
      </c>
      <c r="D12" s="28">
        <v>1900000</v>
      </c>
      <c r="E12" s="52">
        <v>30</v>
      </c>
      <c r="F12" s="8">
        <v>29</v>
      </c>
      <c r="G12" s="10">
        <f>+D12*F12</f>
        <v>55100000</v>
      </c>
    </row>
    <row r="13" spans="1:7" x14ac:dyDescent="0.35">
      <c r="A13" s="16" t="s">
        <v>31</v>
      </c>
      <c r="B13" s="30">
        <v>2600000</v>
      </c>
      <c r="C13" s="34">
        <v>0</v>
      </c>
      <c r="D13" s="28">
        <f t="shared" si="2"/>
        <v>2600000</v>
      </c>
      <c r="E13" s="17">
        <v>25</v>
      </c>
      <c r="F13" s="9">
        <v>24</v>
      </c>
      <c r="G13" s="10">
        <f>+D13*F13</f>
        <v>62400000</v>
      </c>
    </row>
    <row r="14" spans="1:7" x14ac:dyDescent="0.35">
      <c r="A14" s="27" t="s">
        <v>26</v>
      </c>
      <c r="B14" s="14"/>
      <c r="C14" s="14"/>
      <c r="D14" s="14"/>
      <c r="E14" s="14"/>
      <c r="F14" s="14"/>
      <c r="G14" s="14"/>
    </row>
    <row r="15" spans="1:7" x14ac:dyDescent="0.35">
      <c r="A15" s="44" t="s">
        <v>27</v>
      </c>
      <c r="B15" s="43">
        <v>325000</v>
      </c>
      <c r="C15" s="25">
        <v>0</v>
      </c>
      <c r="D15" s="43">
        <v>325000</v>
      </c>
      <c r="E15" s="45">
        <v>15</v>
      </c>
      <c r="F15" s="45">
        <v>15</v>
      </c>
      <c r="G15" s="10">
        <f t="shared" ref="G15:G16" si="3">+D15*F15</f>
        <v>4875000</v>
      </c>
    </row>
    <row r="16" spans="1:7" x14ac:dyDescent="0.35">
      <c r="A16" s="44" t="s">
        <v>29</v>
      </c>
      <c r="B16" s="43">
        <v>75000</v>
      </c>
      <c r="C16" s="25">
        <v>0</v>
      </c>
      <c r="D16" s="43">
        <v>75000</v>
      </c>
      <c r="E16" s="45">
        <v>5</v>
      </c>
      <c r="F16" s="45">
        <v>5</v>
      </c>
      <c r="G16" s="10">
        <f t="shared" si="3"/>
        <v>375000</v>
      </c>
    </row>
    <row r="17" spans="1:17" ht="15.5" x14ac:dyDescent="0.45">
      <c r="A17" s="11" t="s">
        <v>28</v>
      </c>
      <c r="B17" s="30">
        <v>440000</v>
      </c>
      <c r="C17" s="34">
        <v>0</v>
      </c>
      <c r="D17" s="12">
        <f t="shared" ref="D17" si="4">+B17-C17</f>
        <v>440000</v>
      </c>
      <c r="E17" s="52">
        <v>15</v>
      </c>
      <c r="F17" s="8">
        <v>15</v>
      </c>
      <c r="G17" s="15">
        <f>+D17*F17</f>
        <v>6600000</v>
      </c>
    </row>
    <row r="18" spans="1:17" ht="29" x14ac:dyDescent="0.35">
      <c r="A18" s="31" t="s">
        <v>21</v>
      </c>
      <c r="B18" s="31">
        <f>+G18/D18</f>
        <v>22.945400402011437</v>
      </c>
      <c r="C18" s="31" t="s">
        <v>22</v>
      </c>
      <c r="D18" s="46">
        <f>SUM(D5:D17)</f>
        <v>8266929</v>
      </c>
      <c r="G18" s="35">
        <f>SUM(G5:G17)</f>
        <v>189687996</v>
      </c>
      <c r="H18" s="22"/>
      <c r="I18" s="22"/>
    </row>
    <row r="19" spans="1:17" ht="18.5" x14ac:dyDescent="0.45">
      <c r="A19" s="58" t="s">
        <v>23</v>
      </c>
      <c r="B19" s="58"/>
      <c r="C19" s="58"/>
      <c r="D19" s="58"/>
      <c r="E19" s="33"/>
      <c r="F19" s="36"/>
      <c r="H19" s="36"/>
      <c r="J19" s="22"/>
      <c r="K19" s="22"/>
      <c r="L19" s="22"/>
    </row>
    <row r="20" spans="1:17" x14ac:dyDescent="0.35">
      <c r="A20" s="18" t="s">
        <v>16</v>
      </c>
      <c r="B20" s="18" t="s">
        <v>24</v>
      </c>
      <c r="C20" s="18" t="s">
        <v>25</v>
      </c>
      <c r="D20" s="18" t="s">
        <v>17</v>
      </c>
      <c r="G20" s="51"/>
      <c r="H20" s="18"/>
    </row>
    <row r="21" spans="1:17" x14ac:dyDescent="0.35">
      <c r="A21" s="19">
        <v>2020</v>
      </c>
      <c r="B21" s="20">
        <v>106929</v>
      </c>
      <c r="C21" s="53">
        <v>428123.87</v>
      </c>
      <c r="D21" s="7">
        <v>535052.87</v>
      </c>
      <c r="E21" s="21"/>
      <c r="F21" s="20"/>
      <c r="G21" s="62"/>
      <c r="H21" s="53"/>
      <c r="I21" s="7"/>
      <c r="O21" s="47"/>
      <c r="P21" s="47"/>
      <c r="Q21" s="50"/>
    </row>
    <row r="22" spans="1:17" x14ac:dyDescent="0.35">
      <c r="A22" s="19">
        <f>+A21+1</f>
        <v>2021</v>
      </c>
      <c r="B22" s="64">
        <v>255000</v>
      </c>
      <c r="C22" s="53">
        <v>281137.5</v>
      </c>
      <c r="D22" s="7">
        <v>536137.5</v>
      </c>
      <c r="E22" s="32"/>
      <c r="F22" s="64"/>
      <c r="G22" s="63"/>
      <c r="H22" s="53"/>
      <c r="I22" s="7"/>
      <c r="J22" s="56"/>
      <c r="K22" s="56"/>
      <c r="L22" s="42"/>
      <c r="M22" s="47"/>
      <c r="N22" s="47"/>
      <c r="O22" s="47"/>
      <c r="P22" s="47"/>
      <c r="Q22" s="50"/>
    </row>
    <row r="23" spans="1:17" x14ac:dyDescent="0.35">
      <c r="A23" s="19">
        <f t="shared" ref="A23:A44" si="5">+A22+1</f>
        <v>2022</v>
      </c>
      <c r="B23" s="20">
        <v>260000</v>
      </c>
      <c r="C23" s="53">
        <v>272125</v>
      </c>
      <c r="D23" s="7">
        <v>532125</v>
      </c>
      <c r="E23" s="7"/>
      <c r="F23" s="20"/>
      <c r="G23" s="62"/>
      <c r="H23" s="53"/>
      <c r="I23" s="7"/>
      <c r="J23" s="56"/>
      <c r="K23" s="56"/>
      <c r="L23" s="42"/>
      <c r="M23" s="47"/>
      <c r="N23" s="47"/>
      <c r="O23" s="47"/>
      <c r="P23" s="47"/>
      <c r="Q23" s="50"/>
    </row>
    <row r="24" spans="1:17" x14ac:dyDescent="0.35">
      <c r="A24" s="19">
        <f t="shared" si="5"/>
        <v>2023</v>
      </c>
      <c r="B24" s="20">
        <v>270000</v>
      </c>
      <c r="C24" s="53">
        <v>262850</v>
      </c>
      <c r="D24" s="7">
        <v>532850</v>
      </c>
      <c r="E24" s="7"/>
      <c r="F24" s="20"/>
      <c r="G24" s="62"/>
      <c r="H24" s="53"/>
      <c r="I24" s="7"/>
      <c r="J24" s="56"/>
      <c r="K24" s="56"/>
      <c r="L24" s="42"/>
      <c r="M24" s="47"/>
      <c r="N24" s="47"/>
      <c r="O24" s="47"/>
      <c r="P24" s="47"/>
      <c r="Q24" s="50"/>
    </row>
    <row r="25" spans="1:17" x14ac:dyDescent="0.35">
      <c r="A25" s="19">
        <f t="shared" si="5"/>
        <v>2024</v>
      </c>
      <c r="B25" s="20">
        <v>280000</v>
      </c>
      <c r="C25" s="53">
        <v>253225</v>
      </c>
      <c r="D25" s="7">
        <v>533225</v>
      </c>
      <c r="E25" s="7"/>
      <c r="F25" s="20"/>
      <c r="G25" s="62"/>
      <c r="H25" s="53"/>
      <c r="I25" s="7"/>
      <c r="J25" s="56"/>
      <c r="K25" s="56"/>
      <c r="L25" s="42"/>
      <c r="M25" s="47"/>
      <c r="N25" s="47"/>
      <c r="O25" s="47"/>
      <c r="P25" s="47"/>
      <c r="Q25" s="50"/>
    </row>
    <row r="26" spans="1:17" x14ac:dyDescent="0.35">
      <c r="A26" s="19">
        <f t="shared" si="5"/>
        <v>2025</v>
      </c>
      <c r="B26" s="20">
        <v>290000</v>
      </c>
      <c r="C26" s="53">
        <v>243250</v>
      </c>
      <c r="D26" s="7">
        <v>533250</v>
      </c>
      <c r="E26" s="7"/>
      <c r="F26" s="20"/>
      <c r="G26" s="62"/>
      <c r="H26" s="53"/>
      <c r="I26" s="7"/>
      <c r="J26" s="56"/>
      <c r="K26" s="56"/>
      <c r="L26" s="42"/>
      <c r="M26" s="47"/>
      <c r="N26" s="47"/>
      <c r="O26" s="47"/>
      <c r="P26" s="47"/>
      <c r="Q26" s="50"/>
    </row>
    <row r="27" spans="1:17" x14ac:dyDescent="0.35">
      <c r="A27" s="19">
        <f t="shared" si="5"/>
        <v>2026</v>
      </c>
      <c r="B27" s="20">
        <v>300000</v>
      </c>
      <c r="C27" s="53">
        <v>232925</v>
      </c>
      <c r="D27" s="7">
        <v>532925</v>
      </c>
      <c r="E27" s="7"/>
      <c r="F27" s="20"/>
      <c r="G27" s="62"/>
      <c r="H27" s="53"/>
      <c r="I27" s="7"/>
      <c r="J27" s="56"/>
      <c r="K27" s="56"/>
      <c r="L27" s="42"/>
      <c r="M27" s="47"/>
      <c r="N27" s="47"/>
      <c r="O27" s="47"/>
      <c r="P27" s="47"/>
      <c r="Q27" s="50"/>
    </row>
    <row r="28" spans="1:17" x14ac:dyDescent="0.35">
      <c r="A28" s="19">
        <f t="shared" si="5"/>
        <v>2027</v>
      </c>
      <c r="B28" s="20">
        <v>310000</v>
      </c>
      <c r="C28" s="53">
        <v>222250</v>
      </c>
      <c r="D28" s="7">
        <v>532250</v>
      </c>
      <c r="E28" s="7"/>
      <c r="F28" s="20"/>
      <c r="G28" s="62"/>
      <c r="H28" s="53"/>
      <c r="I28" s="7"/>
      <c r="J28" s="56"/>
      <c r="K28" s="56"/>
      <c r="L28" s="42"/>
      <c r="M28" s="47"/>
      <c r="N28" s="47"/>
      <c r="O28" s="47"/>
      <c r="P28" s="47"/>
      <c r="Q28" s="50"/>
    </row>
    <row r="29" spans="1:17" x14ac:dyDescent="0.35">
      <c r="A29" s="19">
        <f t="shared" si="5"/>
        <v>2028</v>
      </c>
      <c r="B29" s="20">
        <v>325000</v>
      </c>
      <c r="C29" s="53">
        <v>211137.5</v>
      </c>
      <c r="D29" s="7">
        <v>536137.5</v>
      </c>
      <c r="E29" s="7"/>
      <c r="F29" s="20"/>
      <c r="G29" s="62"/>
      <c r="H29" s="53"/>
      <c r="I29" s="7"/>
      <c r="J29" s="56"/>
      <c r="K29" s="56"/>
      <c r="L29" s="42"/>
      <c r="M29" s="47"/>
      <c r="N29" s="47"/>
      <c r="O29" s="47"/>
      <c r="P29" s="47"/>
      <c r="Q29" s="50"/>
    </row>
    <row r="30" spans="1:17" x14ac:dyDescent="0.35">
      <c r="A30" s="19">
        <f t="shared" si="5"/>
        <v>2029</v>
      </c>
      <c r="B30" s="20">
        <v>330000</v>
      </c>
      <c r="C30" s="53">
        <v>199675</v>
      </c>
      <c r="D30" s="7">
        <v>529675</v>
      </c>
      <c r="E30" s="7"/>
      <c r="F30" s="20"/>
      <c r="G30" s="62"/>
      <c r="H30" s="53"/>
      <c r="I30" s="7"/>
      <c r="J30" s="56"/>
      <c r="K30" s="56"/>
      <c r="L30" s="42"/>
      <c r="M30" s="47"/>
      <c r="N30" s="47"/>
      <c r="O30" s="47"/>
      <c r="P30" s="47"/>
      <c r="Q30" s="50"/>
    </row>
    <row r="31" spans="1:17" x14ac:dyDescent="0.35">
      <c r="A31" s="19">
        <f t="shared" si="5"/>
        <v>2030</v>
      </c>
      <c r="B31" s="20">
        <v>345000</v>
      </c>
      <c r="C31" s="53">
        <v>187862.5</v>
      </c>
      <c r="D31" s="7">
        <v>532862.5</v>
      </c>
      <c r="E31" s="7"/>
      <c r="F31" s="20"/>
      <c r="G31" s="62"/>
      <c r="H31" s="53"/>
      <c r="I31" s="7"/>
      <c r="J31" s="56"/>
      <c r="K31" s="56"/>
      <c r="L31" s="42"/>
      <c r="M31" s="47"/>
      <c r="N31" s="47"/>
      <c r="O31" s="47"/>
      <c r="P31" s="47"/>
      <c r="Q31" s="50"/>
    </row>
    <row r="32" spans="1:17" x14ac:dyDescent="0.35">
      <c r="A32" s="19">
        <f t="shared" si="5"/>
        <v>2031</v>
      </c>
      <c r="B32" s="20">
        <v>355000</v>
      </c>
      <c r="C32" s="53">
        <v>175612.5</v>
      </c>
      <c r="D32" s="7">
        <v>530612.5</v>
      </c>
      <c r="E32" s="7"/>
      <c r="F32" s="20"/>
      <c r="G32" s="62"/>
      <c r="H32" s="53"/>
      <c r="I32" s="7"/>
      <c r="J32" s="56"/>
      <c r="K32" s="56"/>
      <c r="L32" s="42"/>
      <c r="M32" s="47"/>
      <c r="N32" s="47"/>
      <c r="O32" s="47"/>
      <c r="P32" s="47"/>
      <c r="Q32" s="50"/>
    </row>
    <row r="33" spans="1:17" x14ac:dyDescent="0.35">
      <c r="A33" s="19">
        <f t="shared" si="5"/>
        <v>2032</v>
      </c>
      <c r="B33" s="20">
        <v>370000</v>
      </c>
      <c r="C33" s="53">
        <v>162925</v>
      </c>
      <c r="D33" s="7">
        <v>532925</v>
      </c>
      <c r="E33" s="7"/>
      <c r="F33" s="20"/>
      <c r="G33" s="62"/>
      <c r="H33" s="53"/>
      <c r="I33" s="7"/>
      <c r="J33" s="56"/>
      <c r="K33" s="56"/>
      <c r="L33" s="42"/>
      <c r="M33" s="47"/>
      <c r="N33" s="47"/>
      <c r="O33" s="47"/>
      <c r="P33" s="47"/>
      <c r="Q33" s="50"/>
    </row>
    <row r="34" spans="1:17" x14ac:dyDescent="0.35">
      <c r="A34" s="19">
        <f t="shared" si="5"/>
        <v>2033</v>
      </c>
      <c r="B34" s="20">
        <v>380000</v>
      </c>
      <c r="C34" s="53">
        <v>149800</v>
      </c>
      <c r="D34" s="7">
        <v>529800</v>
      </c>
      <c r="E34" s="7"/>
      <c r="F34" s="20"/>
      <c r="G34" s="62"/>
      <c r="H34" s="53"/>
      <c r="I34" s="7"/>
      <c r="J34" s="56"/>
      <c r="K34" s="56"/>
      <c r="L34" s="42"/>
      <c r="M34" s="47"/>
      <c r="N34" s="47"/>
      <c r="O34" s="47"/>
      <c r="P34" s="47"/>
      <c r="Q34" s="50"/>
    </row>
    <row r="35" spans="1:17" x14ac:dyDescent="0.35">
      <c r="A35" s="19">
        <f t="shared" si="5"/>
        <v>2034</v>
      </c>
      <c r="B35" s="20">
        <v>395000</v>
      </c>
      <c r="C35" s="53">
        <v>136237.5</v>
      </c>
      <c r="D35" s="7">
        <v>531237.5</v>
      </c>
      <c r="E35" s="7"/>
      <c r="F35" s="20"/>
      <c r="G35" s="62"/>
      <c r="H35" s="53"/>
      <c r="I35" s="7"/>
      <c r="J35" s="56"/>
      <c r="K35" s="56"/>
      <c r="L35" s="42"/>
      <c r="M35" s="47"/>
      <c r="N35" s="47"/>
      <c r="O35" s="47"/>
      <c r="P35" s="47"/>
      <c r="Q35" s="50"/>
    </row>
    <row r="36" spans="1:17" x14ac:dyDescent="0.35">
      <c r="A36" s="19">
        <f t="shared" si="5"/>
        <v>2035</v>
      </c>
      <c r="B36" s="20">
        <v>405000</v>
      </c>
      <c r="C36" s="53">
        <v>122237.5</v>
      </c>
      <c r="D36" s="7">
        <v>527237.5</v>
      </c>
      <c r="E36" s="7"/>
      <c r="F36" s="20"/>
      <c r="G36" s="62"/>
      <c r="H36" s="53"/>
      <c r="I36" s="7"/>
      <c r="J36" s="56"/>
      <c r="K36" s="56"/>
      <c r="L36" s="42"/>
      <c r="M36" s="47"/>
      <c r="N36" s="47"/>
      <c r="O36" s="47"/>
      <c r="P36" s="47"/>
      <c r="Q36" s="50"/>
    </row>
    <row r="37" spans="1:17" x14ac:dyDescent="0.35">
      <c r="A37" s="19">
        <f t="shared" si="5"/>
        <v>2036</v>
      </c>
      <c r="B37" s="20">
        <v>425000</v>
      </c>
      <c r="C37" s="53">
        <v>107712.5</v>
      </c>
      <c r="D37" s="7">
        <v>532712.5</v>
      </c>
      <c r="E37" s="7"/>
      <c r="F37" s="20"/>
      <c r="G37" s="62"/>
      <c r="H37" s="53"/>
      <c r="I37" s="7"/>
      <c r="J37" s="56"/>
      <c r="K37" s="56"/>
      <c r="L37" s="42"/>
      <c r="M37" s="47"/>
      <c r="N37" s="47"/>
      <c r="O37" s="47"/>
      <c r="P37" s="47"/>
      <c r="Q37" s="50"/>
    </row>
    <row r="38" spans="1:17" x14ac:dyDescent="0.35">
      <c r="A38" s="19">
        <f t="shared" si="5"/>
        <v>2037</v>
      </c>
      <c r="B38" s="20">
        <v>435000</v>
      </c>
      <c r="C38" s="53">
        <v>92662.5</v>
      </c>
      <c r="D38" s="7">
        <v>527662.5</v>
      </c>
      <c r="E38" s="7"/>
      <c r="F38" s="20"/>
      <c r="G38" s="62"/>
      <c r="H38" s="53"/>
      <c r="I38" s="7"/>
      <c r="J38" s="56"/>
      <c r="K38" s="56"/>
      <c r="L38" s="42"/>
      <c r="M38" s="47"/>
      <c r="N38" s="47"/>
      <c r="O38" s="47"/>
      <c r="P38" s="47"/>
      <c r="Q38" s="50"/>
    </row>
    <row r="39" spans="1:17" x14ac:dyDescent="0.35">
      <c r="A39" s="19">
        <f t="shared" si="5"/>
        <v>2038</v>
      </c>
      <c r="B39" s="20">
        <v>450000</v>
      </c>
      <c r="C39" s="53">
        <v>77175</v>
      </c>
      <c r="D39" s="7">
        <v>527175</v>
      </c>
      <c r="E39" s="7"/>
      <c r="F39" s="20"/>
      <c r="G39" s="62"/>
      <c r="H39" s="53"/>
      <c r="I39" s="7"/>
      <c r="J39" s="56"/>
      <c r="K39" s="56"/>
      <c r="L39" s="42"/>
      <c r="M39" s="47"/>
      <c r="N39" s="47"/>
      <c r="O39" s="47"/>
      <c r="P39" s="47"/>
      <c r="Q39" s="50"/>
    </row>
    <row r="40" spans="1:17" x14ac:dyDescent="0.35">
      <c r="A40" s="19">
        <f t="shared" si="5"/>
        <v>2039</v>
      </c>
      <c r="B40" s="20">
        <v>470000</v>
      </c>
      <c r="C40" s="53">
        <v>61075</v>
      </c>
      <c r="D40" s="7">
        <v>531075</v>
      </c>
      <c r="E40" s="7"/>
      <c r="F40" s="20"/>
      <c r="G40" s="62"/>
      <c r="H40" s="53"/>
      <c r="I40" s="7"/>
      <c r="J40" s="56"/>
      <c r="K40" s="56"/>
      <c r="L40" s="42"/>
      <c r="M40" s="47"/>
      <c r="N40" s="47"/>
      <c r="O40" s="47"/>
      <c r="P40" s="47"/>
      <c r="Q40" s="50"/>
    </row>
    <row r="41" spans="1:17" x14ac:dyDescent="0.35">
      <c r="A41" s="19">
        <f t="shared" si="5"/>
        <v>2040</v>
      </c>
      <c r="B41" s="20">
        <v>485000</v>
      </c>
      <c r="C41" s="53">
        <v>44362.5</v>
      </c>
      <c r="D41" s="7">
        <v>529362.5</v>
      </c>
      <c r="E41" s="7"/>
      <c r="F41" s="20"/>
      <c r="G41" s="62"/>
      <c r="H41" s="53"/>
      <c r="I41" s="7"/>
      <c r="J41" s="56"/>
      <c r="K41" s="56"/>
      <c r="L41" s="42"/>
      <c r="M41" s="47"/>
      <c r="N41" s="47"/>
      <c r="O41" s="47"/>
      <c r="P41" s="47"/>
      <c r="Q41" s="50"/>
    </row>
    <row r="42" spans="1:17" x14ac:dyDescent="0.35">
      <c r="A42" s="19">
        <f t="shared" si="5"/>
        <v>2041</v>
      </c>
      <c r="B42" s="20">
        <v>505000</v>
      </c>
      <c r="C42" s="53">
        <v>27037.5</v>
      </c>
      <c r="D42" s="7">
        <v>532037.5</v>
      </c>
      <c r="E42" s="7"/>
      <c r="F42" s="20"/>
      <c r="G42" s="62"/>
      <c r="H42" s="53"/>
      <c r="I42" s="7"/>
      <c r="J42" s="56"/>
      <c r="K42" s="56"/>
      <c r="L42" s="42"/>
      <c r="M42" s="47"/>
      <c r="N42" s="47"/>
      <c r="O42" s="47"/>
      <c r="P42" s="47"/>
      <c r="Q42" s="50"/>
    </row>
    <row r="43" spans="1:17" ht="15.5" x14ac:dyDescent="0.45">
      <c r="A43" s="19">
        <f t="shared" si="5"/>
        <v>2042</v>
      </c>
      <c r="B43" s="48">
        <v>520000</v>
      </c>
      <c r="C43" s="54">
        <v>9100</v>
      </c>
      <c r="D43" s="65">
        <v>529100</v>
      </c>
      <c r="E43" s="7"/>
      <c r="F43" s="20"/>
      <c r="G43" s="62"/>
      <c r="H43" s="53"/>
      <c r="I43" s="7"/>
      <c r="J43" s="56"/>
      <c r="K43" s="56"/>
      <c r="L43" s="42"/>
      <c r="M43" s="47"/>
      <c r="N43" s="47"/>
      <c r="O43" s="47"/>
      <c r="P43" s="47"/>
      <c r="Q43" s="50"/>
    </row>
    <row r="44" spans="1:17" x14ac:dyDescent="0.35">
      <c r="A44" s="2" t="s">
        <v>17</v>
      </c>
      <c r="B44" s="20">
        <v>8266929</v>
      </c>
      <c r="C44" s="53">
        <v>3960498.87</v>
      </c>
      <c r="D44" s="7">
        <v>12227427.869999999</v>
      </c>
      <c r="E44" s="7"/>
      <c r="F44" s="20"/>
      <c r="H44" s="53"/>
      <c r="I44" s="7"/>
      <c r="J44" s="56"/>
      <c r="K44" s="56"/>
      <c r="L44" s="42"/>
      <c r="M44" s="47"/>
      <c r="N44" s="47"/>
      <c r="O44" s="47"/>
      <c r="P44" s="47"/>
      <c r="Q44" s="50"/>
    </row>
    <row r="45" spans="1:17" ht="15.5" x14ac:dyDescent="0.45">
      <c r="B45" s="49"/>
      <c r="C45" s="56"/>
      <c r="D45" s="56"/>
      <c r="E45" s="7"/>
      <c r="F45" s="48"/>
      <c r="H45" s="53"/>
      <c r="I45" s="7"/>
      <c r="J45" s="56"/>
      <c r="K45" s="56"/>
      <c r="L45" s="42"/>
      <c r="M45" s="47"/>
      <c r="N45" s="47"/>
      <c r="O45" s="47"/>
      <c r="P45" s="50"/>
      <c r="Q45" s="50"/>
    </row>
    <row r="46" spans="1:17" x14ac:dyDescent="0.35">
      <c r="A46" s="39" t="s">
        <v>33</v>
      </c>
      <c r="B46" s="39"/>
      <c r="C46" s="39"/>
      <c r="E46" s="7"/>
      <c r="F46" s="41"/>
      <c r="H46" s="7"/>
      <c r="I46" s="23"/>
      <c r="J46" s="56"/>
      <c r="K46" s="56"/>
      <c r="L46" s="42"/>
      <c r="M46" s="47"/>
      <c r="N46" s="47"/>
      <c r="O46" s="47"/>
      <c r="P46" s="50"/>
      <c r="Q46" s="50"/>
    </row>
    <row r="47" spans="1:17" ht="15.5" x14ac:dyDescent="0.35">
      <c r="A47" s="57" t="s">
        <v>18</v>
      </c>
      <c r="B47" s="57"/>
      <c r="C47" s="57"/>
      <c r="D47" s="57"/>
      <c r="E47" s="23"/>
      <c r="F47" s="37"/>
      <c r="G47" s="22"/>
      <c r="H47" s="55"/>
      <c r="I47" s="23"/>
      <c r="J47" s="42"/>
      <c r="K47" s="56"/>
      <c r="L47" s="42"/>
      <c r="M47" s="47"/>
      <c r="N47" s="47"/>
      <c r="O47" s="50"/>
      <c r="P47" s="50"/>
      <c r="Q47" s="50"/>
    </row>
    <row r="48" spans="1:17" x14ac:dyDescent="0.35">
      <c r="F48" s="22"/>
      <c r="G48" s="38"/>
      <c r="H48" s="40"/>
      <c r="I48" s="23"/>
      <c r="J48" s="42"/>
      <c r="K48" s="42"/>
      <c r="L48" s="42"/>
      <c r="M48" s="50"/>
      <c r="N48" s="50"/>
      <c r="O48" s="50"/>
      <c r="P48" s="50"/>
      <c r="Q48" s="50"/>
    </row>
    <row r="49" spans="10:17" x14ac:dyDescent="0.35">
      <c r="J49" s="42"/>
      <c r="K49" s="42"/>
      <c r="L49" s="42"/>
      <c r="M49" s="50"/>
      <c r="N49" s="50"/>
      <c r="O49" s="50"/>
      <c r="P49" s="50"/>
      <c r="Q49" s="50"/>
    </row>
    <row r="50" spans="10:17" x14ac:dyDescent="0.35">
      <c r="J50" s="42"/>
      <c r="K50" s="42"/>
      <c r="L50" s="42"/>
      <c r="M50" s="50"/>
      <c r="N50" s="50"/>
      <c r="O50" s="50"/>
      <c r="P50" s="50"/>
      <c r="Q50" s="50"/>
    </row>
    <row r="51" spans="10:17" x14ac:dyDescent="0.35">
      <c r="J51" s="42"/>
      <c r="K51" s="42"/>
      <c r="L51" s="42"/>
      <c r="M51" s="50"/>
      <c r="N51" s="50"/>
      <c r="O51" s="50"/>
      <c r="P51" s="50"/>
      <c r="Q51" s="50"/>
    </row>
    <row r="52" spans="10:17" x14ac:dyDescent="0.35">
      <c r="K52" s="40"/>
      <c r="M52" s="50"/>
      <c r="N52" s="50"/>
    </row>
    <row r="53" spans="10:17" x14ac:dyDescent="0.35">
      <c r="K53" s="40"/>
    </row>
  </sheetData>
  <mergeCells count="4">
    <mergeCell ref="A47:D47"/>
    <mergeCell ref="A19:D19"/>
    <mergeCell ref="A1:G1"/>
    <mergeCell ref="A2:G2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</dc:creator>
  <cp:lastModifiedBy>Jeanine</cp:lastModifiedBy>
  <cp:lastPrinted>2018-10-09T17:55:09Z</cp:lastPrinted>
  <dcterms:created xsi:type="dcterms:W3CDTF">2018-08-13T19:26:22Z</dcterms:created>
  <dcterms:modified xsi:type="dcterms:W3CDTF">2019-01-29T14:29:14Z</dcterms:modified>
</cp:coreProperties>
</file>